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32" activeTab="0"/>
  </bookViews>
  <sheets>
    <sheet name="свод  кор" sheetId="1" r:id="rId1"/>
    <sheet name="Восстановл_Лист1" sheetId="2" state="hidden" r:id="rId2"/>
    <sheet name="Восстановл_Лист2" sheetId="3" state="hidden" r:id="rId3"/>
    <sheet name="Восстановл_Лист3" sheetId="4" state="hidden" r:id="rId4"/>
    <sheet name="Восстановл_Лист4" sheetId="5" state="hidden" r:id="rId5"/>
    <sheet name="Восстановл_Лист5" sheetId="6" state="hidden" r:id="rId6"/>
    <sheet name="Восстановл_Лист6" sheetId="7" state="hidden" r:id="rId7"/>
  </sheets>
  <definedNames>
    <definedName name="Excel_BuiltIn_Print_Titles_1">#REF!</definedName>
    <definedName name="Excel_BuiltIn_Print_Titles_1_1">#REF!</definedName>
    <definedName name="Excel_BuiltIn_Print_Titles_1_2">#REF!</definedName>
    <definedName name="_xlnm.Print_Area" localSheetId="0">'свод  кор'!$A$1:$H$45</definedName>
  </definedNames>
  <calcPr fullCalcOnLoad="1"/>
</workbook>
</file>

<file path=xl/sharedStrings.xml><?xml version="1.0" encoding="utf-8"?>
<sst xmlns="http://schemas.openxmlformats.org/spreadsheetml/2006/main" count="57" uniqueCount="55">
  <si>
    <t>Форма N 1</t>
  </si>
  <si>
    <t>Заказчик</t>
  </si>
  <si>
    <t>(наименование организации)</t>
  </si>
  <si>
    <t>Сводный сметный расчет в сумме</t>
  </si>
  <si>
    <t>ТЫС.РУБ.</t>
  </si>
  <si>
    <t>(ссылка на документ об утверждении)</t>
  </si>
  <si>
    <t>СВОДНЫЙ СМЕТНЫЙ РАСЧЕТ СТОИМОСТИ СТРОИТЕЛЬСТВА</t>
  </si>
  <si>
    <t>(наименование стройки)</t>
  </si>
  <si>
    <t>N п.п.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</si>
  <si>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</si>
  <si>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</si>
  <si>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</si>
  <si>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</si>
  <si>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</si>
  <si>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</si>
  <si>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 и инвентарря</t>
  </si>
  <si>
    <t>прочих затрат</t>
  </si>
  <si>
    <t>Глава 2.Основные  объекты  строительства</t>
  </si>
  <si>
    <t>2.1</t>
  </si>
  <si>
    <t>Итого  по  главе 2</t>
  </si>
  <si>
    <t>Итого  по  главам 1-7</t>
  </si>
  <si>
    <t>Глава 8. Временные  здания  и сооружения</t>
  </si>
  <si>
    <t>8.1</t>
  </si>
  <si>
    <t>ГСН 81-05-01-2001 табл. п.4.6.1</t>
  </si>
  <si>
    <t>Временные здания  и  сооружения — 2,4%</t>
  </si>
  <si>
    <t>Итого по главе 8</t>
  </si>
  <si>
    <t>Итого  по  главам 1-8</t>
  </si>
  <si>
    <t>Глава 9. Прочие  работы  и  затраты</t>
  </si>
  <si>
    <t>9.1</t>
  </si>
  <si>
    <t>ГСН 81-05-02-2007  п.13.14.2</t>
  </si>
  <si>
    <t>Удорожание работ в зимнее время 9,9х1,3=12,87%</t>
  </si>
  <si>
    <t>9.2</t>
  </si>
  <si>
    <t>ГСН 81-05-02-2007 ТЧ п.2в, табл.2</t>
  </si>
  <si>
    <t>Затраты по снегоборьбе  0,6%</t>
  </si>
  <si>
    <t>Итого  по  главе 9</t>
  </si>
  <si>
    <t>Итого по главам 1-12</t>
  </si>
  <si>
    <t>Непредвиденные затраты и НДС</t>
  </si>
  <si>
    <t>13</t>
  </si>
  <si>
    <t>МДС 81-35.2004 п.4.96</t>
  </si>
  <si>
    <t>Итого с непредвиденными работами и затратами</t>
  </si>
  <si>
    <t>14</t>
  </si>
  <si>
    <t>Налог на  добавленную  стоимость  18%</t>
  </si>
  <si>
    <t>Утвержден "____"_______________ 201   г.</t>
  </si>
  <si>
    <t>"____"_______________ 201   г.</t>
  </si>
  <si>
    <t>Директор МУП г. Магадан "Водоканал"</t>
  </si>
  <si>
    <t xml:space="preserve">А.А. Попов </t>
  </si>
  <si>
    <t>В.И. Батов</t>
  </si>
  <si>
    <t>Д.М. Шакиров</t>
  </si>
  <si>
    <t>СОСТАВЛЕН В ЦЕНАХ 3 квартала 2013г.</t>
  </si>
  <si>
    <t>Начальник ПТО МУП г. Магадана "Водоканал"</t>
  </si>
  <si>
    <t>Резерв средств на непредвиденные работы и затраты -  3%</t>
  </si>
  <si>
    <t xml:space="preserve"> Зам. директора МУП г. Магадана "Водоканал"</t>
  </si>
  <si>
    <t>Локальный сметный расчет №400460</t>
  </si>
  <si>
    <t>ИТОГО по сводному сметному расчету с НДС</t>
  </si>
  <si>
    <t>Производство земляных работ в районе ГИМС в городе Магадане</t>
  </si>
</sst>
</file>

<file path=xl/styles.xml><?xml version="1.0" encoding="utf-8"?>
<styleSheet xmlns="http://schemas.openxmlformats.org/spreadsheetml/2006/main">
  <numFmts count="21">
    <numFmt numFmtId="5" formatCode="#,##0&quot;?.&quot;;\-#,##0&quot;?.&quot;"/>
    <numFmt numFmtId="6" formatCode="#,##0&quot;?.&quot;;[Red]\-#,##0&quot;?.&quot;"/>
    <numFmt numFmtId="7" formatCode="#,##0.00&quot;?.&quot;;\-#,##0.00&quot;?.&quot;"/>
    <numFmt numFmtId="8" formatCode="#,##0.00&quot;?.&quot;;[Red]\-#,##0.00&quot;?.&quot;"/>
    <numFmt numFmtId="42" formatCode="_-* #,##0&quot;?.&quot;_-;\-* #,##0&quot;?.&quot;_-;_-* &quot;-&quot;&quot;?.&quot;_-;_-@_-"/>
    <numFmt numFmtId="41" formatCode="_-* #,##0_?_._-;\-* #,##0_?_._-;_-* &quot;-&quot;_?_._-;_-@_-"/>
    <numFmt numFmtId="44" formatCode="_-* #,##0.00&quot;?.&quot;_-;\-* #,##0.00&quot;?.&quot;_-;_-* &quot;-&quot;??&quot;?.&quot;_-;_-@_-"/>
    <numFmt numFmtId="43" formatCode="_-* #,##0.00_?_._-;\-* #,##0.00_?_._-;_-* &quot;-&quot;??_?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00"/>
    <numFmt numFmtId="174" formatCode="\ #,##0.00&quot;р. &quot;;\-#,##0.00&quot;р. &quot;;&quot; -&quot;#&quot;р. &quot;;@\ "/>
    <numFmt numFmtId="175" formatCode="#,##0.0000"/>
    <numFmt numFmtId="176" formatCode="#,##0.00000"/>
  </numFmts>
  <fonts count="28">
    <font>
      <sz val="10"/>
      <name val="Times New Roman 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Arial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4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9" fillId="24" borderId="0" xfId="52" applyNumberFormat="1" applyFont="1" applyFill="1">
      <alignment/>
      <protection/>
    </xf>
    <xf numFmtId="0" fontId="19" fillId="24" borderId="0" xfId="52" applyFont="1" applyFill="1">
      <alignment/>
      <protection/>
    </xf>
    <xf numFmtId="49" fontId="19" fillId="24" borderId="0" xfId="52" applyNumberFormat="1" applyFont="1" applyFill="1" applyAlignment="1">
      <alignment vertical="center"/>
      <protection/>
    </xf>
    <xf numFmtId="0" fontId="19" fillId="24" borderId="0" xfId="52" applyFont="1" applyFill="1" applyAlignment="1">
      <alignment vertical="center"/>
      <protection/>
    </xf>
    <xf numFmtId="0" fontId="19" fillId="24" borderId="0" xfId="52" applyFont="1" applyFill="1" applyAlignment="1">
      <alignment horizontal="right" vertical="center"/>
      <protection/>
    </xf>
    <xf numFmtId="49" fontId="20" fillId="24" borderId="0" xfId="52" applyNumberFormat="1" applyFont="1" applyFill="1" applyAlignment="1">
      <alignment vertical="center"/>
      <protection/>
    </xf>
    <xf numFmtId="49" fontId="20" fillId="24" borderId="0" xfId="52" applyNumberFormat="1" applyFont="1" applyFill="1" applyAlignment="1">
      <alignment horizontal="center" vertical="center" wrapText="1"/>
      <protection/>
    </xf>
    <xf numFmtId="49" fontId="19" fillId="24" borderId="0" xfId="52" applyNumberFormat="1" applyFont="1" applyFill="1" applyAlignment="1">
      <alignment horizontal="left" vertical="center"/>
      <protection/>
    </xf>
    <xf numFmtId="0" fontId="19" fillId="24" borderId="0" xfId="52" applyFont="1" applyFill="1" applyAlignment="1">
      <alignment horizontal="left" vertical="center"/>
      <protection/>
    </xf>
    <xf numFmtId="0" fontId="19" fillId="24" borderId="0" xfId="52" applyFont="1" applyFill="1" applyAlignment="1">
      <alignment horizontal="left" vertical="center" wrapText="1"/>
      <protection/>
    </xf>
    <xf numFmtId="0" fontId="19" fillId="24" borderId="10" xfId="52" applyFont="1" applyFill="1" applyBorder="1" applyAlignment="1">
      <alignment horizontal="left" vertical="top"/>
      <protection/>
    </xf>
    <xf numFmtId="0" fontId="19" fillId="24" borderId="10" xfId="52" applyFont="1" applyFill="1" applyBorder="1" applyAlignment="1">
      <alignment vertical="top"/>
      <protection/>
    </xf>
    <xf numFmtId="2" fontId="19" fillId="24" borderId="10" xfId="52" applyNumberFormat="1" applyFont="1" applyFill="1" applyBorder="1" applyAlignment="1">
      <alignment horizontal="right" vertical="top"/>
      <protection/>
    </xf>
    <xf numFmtId="0" fontId="19" fillId="24" borderId="0" xfId="52" applyFont="1" applyFill="1" applyAlignment="1">
      <alignment vertical="top"/>
      <protection/>
    </xf>
    <xf numFmtId="0" fontId="24" fillId="24" borderId="10" xfId="52" applyFont="1" applyFill="1" applyBorder="1" applyAlignment="1">
      <alignment horizontal="center" vertical="top" wrapText="1"/>
      <protection/>
    </xf>
    <xf numFmtId="0" fontId="21" fillId="24" borderId="0" xfId="52" applyFont="1" applyFill="1" applyAlignment="1">
      <alignment horizontal="center" vertical="center" wrapText="1"/>
      <protection/>
    </xf>
    <xf numFmtId="0" fontId="19" fillId="24" borderId="0" xfId="52" applyFont="1" applyFill="1" applyAlignment="1">
      <alignment horizontal="right"/>
      <protection/>
    </xf>
    <xf numFmtId="49" fontId="25" fillId="24" borderId="11" xfId="52" applyNumberFormat="1" applyFont="1" applyFill="1" applyBorder="1" applyAlignment="1">
      <alignment horizontal="center" vertical="center" wrapText="1"/>
      <protection/>
    </xf>
    <xf numFmtId="0" fontId="25" fillId="24" borderId="11" xfId="52" applyFont="1" applyFill="1" applyBorder="1" applyAlignment="1">
      <alignment horizontal="center" vertical="center" wrapText="1"/>
      <protection/>
    </xf>
    <xf numFmtId="0" fontId="19" fillId="24" borderId="0" xfId="52" applyFont="1" applyFill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0" fontId="19" fillId="24" borderId="11" xfId="52" applyFont="1" applyFill="1" applyBorder="1" applyAlignment="1">
      <alignment horizontal="center" vertical="center" wrapText="1"/>
      <protection/>
    </xf>
    <xf numFmtId="0" fontId="0" fillId="24" borderId="11" xfId="52" applyFont="1" applyFill="1" applyBorder="1" applyAlignment="1">
      <alignment horizontal="left" vertical="center" wrapText="1"/>
      <protection/>
    </xf>
    <xf numFmtId="4" fontId="0" fillId="24" borderId="11" xfId="61" applyNumberFormat="1" applyFont="1" applyFill="1" applyBorder="1" applyAlignment="1" applyProtection="1">
      <alignment horizontal="center" vertical="center" wrapText="1"/>
      <protection/>
    </xf>
    <xf numFmtId="172" fontId="0" fillId="24" borderId="11" xfId="61" applyFont="1" applyFill="1" applyBorder="1" applyAlignment="1" applyProtection="1">
      <alignment horizontal="center" vertical="center" wrapText="1"/>
      <protection/>
    </xf>
    <xf numFmtId="4" fontId="0" fillId="24" borderId="11" xfId="52" applyNumberFormat="1" applyFont="1" applyFill="1" applyBorder="1" applyAlignment="1">
      <alignment horizontal="center" vertical="center" wrapText="1"/>
      <protection/>
    </xf>
    <xf numFmtId="49" fontId="0" fillId="6" borderId="11" xfId="52" applyNumberFormat="1" applyFont="1" applyFill="1" applyBorder="1" applyAlignment="1">
      <alignment horizontal="center" vertical="center" wrapText="1"/>
      <protection/>
    </xf>
    <xf numFmtId="0" fontId="19" fillId="6" borderId="11" xfId="52" applyFont="1" applyFill="1" applyBorder="1" applyAlignment="1">
      <alignment horizontal="center" vertical="center" wrapText="1"/>
      <protection/>
    </xf>
    <xf numFmtId="4" fontId="19" fillId="6" borderId="11" xfId="52" applyNumberFormat="1" applyFont="1" applyFill="1" applyBorder="1" applyAlignment="1">
      <alignment horizontal="center" vertical="center" wrapText="1"/>
      <protection/>
    </xf>
    <xf numFmtId="0" fontId="19" fillId="6" borderId="0" xfId="52" applyFont="1" applyFill="1" applyAlignment="1">
      <alignment horizontal="center" vertical="center"/>
      <protection/>
    </xf>
    <xf numFmtId="49" fontId="0" fillId="8" borderId="11" xfId="52" applyNumberFormat="1" applyFont="1" applyFill="1" applyBorder="1" applyAlignment="1">
      <alignment horizontal="center" vertical="center" wrapText="1"/>
      <protection/>
    </xf>
    <xf numFmtId="0" fontId="19" fillId="8" borderId="11" xfId="52" applyFont="1" applyFill="1" applyBorder="1" applyAlignment="1">
      <alignment horizontal="center" vertical="center" wrapText="1"/>
      <protection/>
    </xf>
    <xf numFmtId="4" fontId="19" fillId="8" borderId="11" xfId="52" applyNumberFormat="1" applyFont="1" applyFill="1" applyBorder="1" applyAlignment="1">
      <alignment horizontal="center" vertical="center" wrapText="1"/>
      <protection/>
    </xf>
    <xf numFmtId="2" fontId="19" fillId="8" borderId="11" xfId="52" applyNumberFormat="1" applyFont="1" applyFill="1" applyBorder="1" applyAlignment="1">
      <alignment horizontal="center" vertical="center" wrapText="1"/>
      <protection/>
    </xf>
    <xf numFmtId="0" fontId="19" fillId="8" borderId="0" xfId="52" applyFont="1" applyFill="1" applyAlignment="1">
      <alignment horizontal="center" vertical="center"/>
      <protection/>
    </xf>
    <xf numFmtId="10" fontId="19" fillId="24" borderId="11" xfId="52" applyNumberFormat="1" applyFont="1" applyFill="1" applyBorder="1" applyAlignment="1">
      <alignment horizontal="center" vertical="center" wrapText="1"/>
      <protection/>
    </xf>
    <xf numFmtId="4" fontId="19" fillId="24" borderId="11" xfId="52" applyNumberFormat="1" applyFont="1" applyFill="1" applyBorder="1" applyAlignment="1">
      <alignment horizontal="center" vertical="center" wrapText="1"/>
      <protection/>
    </xf>
    <xf numFmtId="2" fontId="19" fillId="24" borderId="11" xfId="52" applyNumberFormat="1" applyFont="1" applyFill="1" applyBorder="1" applyAlignment="1">
      <alignment horizontal="center" vertical="center" wrapText="1"/>
      <protection/>
    </xf>
    <xf numFmtId="0" fontId="19" fillId="6" borderId="11" xfId="52" applyFont="1" applyFill="1" applyBorder="1" applyAlignment="1">
      <alignment horizontal="center" vertical="center"/>
      <protection/>
    </xf>
    <xf numFmtId="9" fontId="19" fillId="24" borderId="11" xfId="52" applyNumberFormat="1" applyFont="1" applyFill="1" applyBorder="1" applyAlignment="1">
      <alignment horizontal="center" vertical="center" wrapText="1"/>
      <protection/>
    </xf>
    <xf numFmtId="0" fontId="19" fillId="24" borderId="11" xfId="52" applyFont="1" applyFill="1" applyBorder="1" applyAlignment="1">
      <alignment horizontal="left" vertical="center" wrapText="1"/>
      <protection/>
    </xf>
    <xf numFmtId="2" fontId="19" fillId="24" borderId="0" xfId="52" applyNumberFormat="1" applyFont="1" applyFill="1" applyAlignment="1">
      <alignment horizontal="center" vertical="center"/>
      <protection/>
    </xf>
    <xf numFmtId="2" fontId="0" fillId="24" borderId="11" xfId="52" applyNumberFormat="1" applyFont="1" applyFill="1" applyBorder="1" applyAlignment="1">
      <alignment horizontal="center" vertical="center" wrapText="1"/>
      <protection/>
    </xf>
    <xf numFmtId="0" fontId="22" fillId="8" borderId="11" xfId="52" applyFont="1" applyFill="1" applyBorder="1" applyAlignment="1">
      <alignment horizontal="left" vertical="center" wrapText="1"/>
      <protection/>
    </xf>
    <xf numFmtId="4" fontId="22" fillId="8" borderId="11" xfId="52" applyNumberFormat="1" applyFont="1" applyFill="1" applyBorder="1" applyAlignment="1">
      <alignment horizontal="center" vertical="center" wrapText="1"/>
      <protection/>
    </xf>
    <xf numFmtId="2" fontId="22" fillId="8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top"/>
    </xf>
    <xf numFmtId="176" fontId="22" fillId="8" borderId="11" xfId="52" applyNumberFormat="1" applyFont="1" applyFill="1" applyBorder="1" applyAlignment="1">
      <alignment horizontal="center" vertical="center" wrapText="1"/>
      <protection/>
    </xf>
    <xf numFmtId="4" fontId="0" fillId="24" borderId="11" xfId="52" applyNumberFormat="1" applyFont="1" applyFill="1" applyBorder="1" applyAlignment="1">
      <alignment horizontal="center" vertical="center" wrapText="1"/>
      <protection/>
    </xf>
    <xf numFmtId="2" fontId="0" fillId="24" borderId="11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vertical="top"/>
    </xf>
    <xf numFmtId="0" fontId="26" fillId="0" borderId="12" xfId="0" applyFont="1" applyBorder="1" applyAlignment="1">
      <alignment horizontal="left" vertical="top"/>
    </xf>
    <xf numFmtId="174" fontId="26" fillId="0" borderId="12" xfId="42" applyFont="1" applyFill="1" applyBorder="1" applyAlignment="1" applyProtection="1">
      <alignment horizontal="left" vertical="top"/>
      <protection/>
    </xf>
    <xf numFmtId="174" fontId="0" fillId="0" borderId="12" xfId="42" applyFont="1" applyFill="1" applyBorder="1" applyAlignment="1" applyProtection="1">
      <alignment horizontal="left" vertical="top"/>
      <protection/>
    </xf>
    <xf numFmtId="0" fontId="26" fillId="0" borderId="12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174" fontId="0" fillId="0" borderId="0" xfId="42" applyFont="1" applyFill="1" applyBorder="1" applyAlignment="1" applyProtection="1">
      <alignment horizontal="left" vertical="top"/>
      <protection/>
    </xf>
    <xf numFmtId="0" fontId="26" fillId="0" borderId="0" xfId="0" applyFont="1" applyBorder="1" applyAlignment="1">
      <alignment horizontal="left" vertical="top"/>
    </xf>
    <xf numFmtId="174" fontId="26" fillId="0" borderId="0" xfId="42" applyFont="1" applyFill="1" applyBorder="1" applyAlignment="1" applyProtection="1">
      <alignment horizontal="left" vertical="top"/>
      <protection/>
    </xf>
    <xf numFmtId="0" fontId="26" fillId="0" borderId="0" xfId="0" applyFont="1" applyBorder="1" applyAlignment="1">
      <alignment/>
    </xf>
    <xf numFmtId="0" fontId="19" fillId="0" borderId="11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left" vertical="center" wrapText="1"/>
      <protection/>
    </xf>
    <xf numFmtId="0" fontId="25" fillId="24" borderId="11" xfId="52" applyFont="1" applyFill="1" applyBorder="1" applyAlignment="1">
      <alignment horizontal="center" vertical="center" wrapText="1"/>
      <protection/>
    </xf>
    <xf numFmtId="0" fontId="21" fillId="24" borderId="13" xfId="52" applyFont="1" applyFill="1" applyBorder="1" applyAlignment="1">
      <alignment horizontal="center" vertical="center" wrapText="1"/>
      <protection/>
    </xf>
    <xf numFmtId="0" fontId="19" fillId="24" borderId="10" xfId="52" applyFont="1" applyFill="1" applyBorder="1" applyAlignment="1">
      <alignment horizontal="center" vertical="center" wrapText="1"/>
      <protection/>
    </xf>
    <xf numFmtId="0" fontId="19" fillId="24" borderId="10" xfId="52" applyFont="1" applyFill="1" applyBorder="1" applyAlignment="1">
      <alignment horizontal="left" vertical="top"/>
      <protection/>
    </xf>
    <xf numFmtId="0" fontId="19" fillId="24" borderId="14" xfId="52" applyFont="1" applyFill="1" applyBorder="1" applyAlignment="1">
      <alignment horizontal="center" vertical="center"/>
      <protection/>
    </xf>
    <xf numFmtId="0" fontId="26" fillId="0" borderId="12" xfId="0" applyFont="1" applyBorder="1" applyAlignment="1">
      <alignment horizontal="left" vertical="top"/>
    </xf>
    <xf numFmtId="49" fontId="26" fillId="0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top"/>
    </xf>
    <xf numFmtId="174" fontId="0" fillId="0" borderId="0" xfId="42" applyFont="1" applyFill="1" applyBorder="1" applyAlignment="1" applyProtection="1">
      <alignment horizontal="left" vertical="top"/>
      <protection/>
    </xf>
    <xf numFmtId="49" fontId="26" fillId="24" borderId="11" xfId="52" applyNumberFormat="1" applyFont="1" applyFill="1" applyBorder="1" applyAlignment="1">
      <alignment horizontal="center" vertical="center" wrapText="1"/>
      <protection/>
    </xf>
    <xf numFmtId="0" fontId="22" fillId="24" borderId="0" xfId="52" applyFont="1" applyFill="1" applyBorder="1" applyAlignment="1">
      <alignment horizontal="center" vertical="center"/>
      <protection/>
    </xf>
    <xf numFmtId="0" fontId="23" fillId="0" borderId="10" xfId="52" applyFont="1" applyFill="1" applyBorder="1" applyAlignment="1">
      <alignment horizontal="center" vertical="top" wrapText="1"/>
      <protection/>
    </xf>
    <xf numFmtId="0" fontId="0" fillId="24" borderId="15" xfId="52" applyFont="1" applyFill="1" applyBorder="1" applyAlignment="1">
      <alignment horizontal="left" vertical="center" wrapText="1"/>
      <protection/>
    </xf>
    <xf numFmtId="49" fontId="25" fillId="24" borderId="11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115" zoomScaleNormal="96" zoomScaleSheetLayoutView="115" zoomScalePageLayoutView="0" workbookViewId="0" topLeftCell="A4">
      <selection activeCell="E22" sqref="E22"/>
    </sheetView>
  </sheetViews>
  <sheetFormatPr defaultColWidth="10.375" defaultRowHeight="12.75"/>
  <cols>
    <col min="1" max="1" width="9.625" style="1" customWidth="1"/>
    <col min="2" max="2" width="18.375" style="2" customWidth="1"/>
    <col min="3" max="3" width="66.125" style="2" customWidth="1"/>
    <col min="4" max="8" width="15.50390625" style="2" customWidth="1"/>
    <col min="9" max="9" width="11.625" style="2" customWidth="1"/>
    <col min="10" max="16384" width="10.375" style="2" customWidth="1"/>
  </cols>
  <sheetData>
    <row r="1" spans="1:8" s="4" customFormat="1" ht="12.75">
      <c r="A1" s="3"/>
      <c r="H1" s="5" t="s">
        <v>0</v>
      </c>
    </row>
    <row r="2" spans="1:8" s="4" customFormat="1" ht="12.75" customHeight="1">
      <c r="A2" s="6" t="s">
        <v>1</v>
      </c>
      <c r="B2" s="65"/>
      <c r="C2" s="65"/>
      <c r="D2" s="65"/>
      <c r="E2" s="65"/>
      <c r="F2" s="65"/>
      <c r="G2" s="65"/>
      <c r="H2" s="5"/>
    </row>
    <row r="3" spans="1:7" s="4" customFormat="1" ht="12.75" customHeight="1">
      <c r="A3" s="7"/>
      <c r="B3" s="64" t="s">
        <v>2</v>
      </c>
      <c r="C3" s="64"/>
      <c r="D3" s="64"/>
      <c r="E3" s="64"/>
      <c r="F3" s="64"/>
      <c r="G3" s="64"/>
    </row>
    <row r="4" spans="1:8" s="4" customFormat="1" ht="12.75">
      <c r="A4" s="3"/>
      <c r="H4" s="5"/>
    </row>
    <row r="5" spans="1:8" s="4" customFormat="1" ht="12.75">
      <c r="A5" s="3" t="s">
        <v>42</v>
      </c>
      <c r="H5" s="5"/>
    </row>
    <row r="6" spans="1:9" s="4" customFormat="1" ht="12.75">
      <c r="A6" s="8"/>
      <c r="B6" s="9"/>
      <c r="C6" s="9"/>
      <c r="D6" s="9"/>
      <c r="E6" s="9"/>
      <c r="F6" s="9"/>
      <c r="G6" s="10"/>
      <c r="H6" s="10"/>
      <c r="I6" s="9"/>
    </row>
    <row r="7" spans="1:8" s="14" customFormat="1" ht="12.75">
      <c r="A7" s="66" t="s">
        <v>3</v>
      </c>
      <c r="B7" s="66"/>
      <c r="C7" s="66"/>
      <c r="D7" s="11"/>
      <c r="E7" s="12"/>
      <c r="F7" s="11"/>
      <c r="G7" s="13">
        <f>H38</f>
        <v>1862.2713844592643</v>
      </c>
      <c r="H7" s="11" t="s">
        <v>4</v>
      </c>
    </row>
    <row r="8" spans="1:8" s="4" customFormat="1" ht="12.75">
      <c r="A8" s="67"/>
      <c r="B8" s="67"/>
      <c r="C8" s="67"/>
      <c r="D8" s="67"/>
      <c r="E8" s="67"/>
      <c r="F8" s="67"/>
      <c r="G8" s="67"/>
      <c r="H8" s="67"/>
    </row>
    <row r="9" spans="1:8" s="4" customFormat="1" ht="12.75" customHeight="1">
      <c r="A9" s="64" t="s">
        <v>5</v>
      </c>
      <c r="B9" s="64"/>
      <c r="C9" s="64"/>
      <c r="D9" s="64"/>
      <c r="E9" s="64"/>
      <c r="F9" s="64"/>
      <c r="G9" s="64"/>
      <c r="H9" s="64"/>
    </row>
    <row r="10" spans="1:8" s="4" customFormat="1" ht="12.75">
      <c r="A10" s="3" t="s">
        <v>43</v>
      </c>
      <c r="H10" s="5"/>
    </row>
    <row r="11" spans="1:8" s="4" customFormat="1" ht="12.75">
      <c r="A11" s="3"/>
      <c r="H11" s="5"/>
    </row>
    <row r="12" spans="1:8" s="4" customFormat="1" ht="15">
      <c r="A12" s="3"/>
      <c r="B12" s="73" t="s">
        <v>6</v>
      </c>
      <c r="C12" s="73"/>
      <c r="D12" s="73"/>
      <c r="E12" s="73"/>
      <c r="F12" s="73"/>
      <c r="G12" s="73"/>
      <c r="H12" s="5"/>
    </row>
    <row r="13" spans="1:8" s="4" customFormat="1" ht="12.75" hidden="1">
      <c r="A13" s="3"/>
      <c r="H13" s="5"/>
    </row>
    <row r="14" spans="1:10" s="4" customFormat="1" ht="15" customHeight="1">
      <c r="A14" s="3"/>
      <c r="B14" s="74" t="s">
        <v>54</v>
      </c>
      <c r="C14" s="74"/>
      <c r="D14" s="74"/>
      <c r="E14" s="74"/>
      <c r="F14" s="74"/>
      <c r="G14" s="74"/>
      <c r="H14" s="74"/>
      <c r="I14" s="15"/>
      <c r="J14" s="15"/>
    </row>
    <row r="15" spans="1:7" s="4" customFormat="1" ht="12.75" customHeight="1">
      <c r="A15" s="7"/>
      <c r="B15" s="64" t="s">
        <v>7</v>
      </c>
      <c r="C15" s="64"/>
      <c r="D15" s="64"/>
      <c r="E15" s="64"/>
      <c r="F15" s="64"/>
      <c r="G15" s="64"/>
    </row>
    <row r="16" spans="1:7" s="4" customFormat="1" ht="12.75">
      <c r="A16" s="7"/>
      <c r="B16" s="16"/>
      <c r="C16" s="16"/>
      <c r="D16" s="16"/>
      <c r="E16" s="16"/>
      <c r="F16" s="16"/>
      <c r="G16" s="16"/>
    </row>
    <row r="17" spans="1:8" s="4" customFormat="1" ht="12.75" customHeight="1">
      <c r="A17" s="75" t="s">
        <v>48</v>
      </c>
      <c r="B17" s="75"/>
      <c r="C17" s="75"/>
      <c r="D17" s="75"/>
      <c r="E17" s="75"/>
      <c r="F17" s="75"/>
      <c r="G17" s="75"/>
      <c r="H17" s="17" t="s">
        <v>4</v>
      </c>
    </row>
    <row r="18" spans="1:8" s="20" customFormat="1" ht="12.75" customHeight="1">
      <c r="A18" s="76" t="s">
        <v>8</v>
      </c>
      <c r="B18" s="63" t="s">
        <v>9</v>
      </c>
      <c r="C18" s="63" t="s">
        <v>10</v>
      </c>
      <c r="D18" s="63" t="s">
        <v>11</v>
      </c>
      <c r="E18" s="63"/>
      <c r="F18" s="63"/>
      <c r="G18" s="63"/>
      <c r="H18" s="63" t="s">
        <v>12</v>
      </c>
    </row>
    <row r="19" spans="1:8" s="20" customFormat="1" ht="24">
      <c r="A19" s="76"/>
      <c r="B19" s="63"/>
      <c r="C19" s="63"/>
      <c r="D19" s="19" t="s">
        <v>13</v>
      </c>
      <c r="E19" s="19" t="s">
        <v>14</v>
      </c>
      <c r="F19" s="19" t="s">
        <v>15</v>
      </c>
      <c r="G19" s="19" t="s">
        <v>16</v>
      </c>
      <c r="H19" s="63"/>
    </row>
    <row r="20" spans="1:8" s="20" customFormat="1" ht="12.75">
      <c r="A20" s="18">
        <v>1</v>
      </c>
      <c r="B20" s="19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</row>
    <row r="21" spans="1:8" s="20" customFormat="1" ht="15" customHeight="1">
      <c r="A21" s="72" t="s">
        <v>17</v>
      </c>
      <c r="B21" s="72"/>
      <c r="C21" s="72"/>
      <c r="D21" s="72"/>
      <c r="E21" s="72"/>
      <c r="F21" s="72"/>
      <c r="G21" s="72"/>
      <c r="H21" s="72"/>
    </row>
    <row r="22" spans="1:8" s="20" customFormat="1" ht="39">
      <c r="A22" s="21" t="s">
        <v>18</v>
      </c>
      <c r="B22" s="61" t="s">
        <v>52</v>
      </c>
      <c r="C22" s="62" t="s">
        <v>54</v>
      </c>
      <c r="D22" s="24">
        <v>1325.7</v>
      </c>
      <c r="E22" s="24"/>
      <c r="F22" s="24"/>
      <c r="G22" s="25"/>
      <c r="H22" s="26">
        <f>D22+E22</f>
        <v>1325.7</v>
      </c>
    </row>
    <row r="23" spans="1:16" s="30" customFormat="1" ht="12.75">
      <c r="A23" s="27"/>
      <c r="B23" s="28"/>
      <c r="C23" s="28" t="s">
        <v>19</v>
      </c>
      <c r="D23" s="29">
        <f>D22</f>
        <v>1325.7</v>
      </c>
      <c r="E23" s="29">
        <f>SUM(E22:E22)</f>
        <v>0</v>
      </c>
      <c r="F23" s="29">
        <f>SUM(F22:F22)</f>
        <v>0</v>
      </c>
      <c r="G23" s="29">
        <f>SUM(G22:G22)</f>
        <v>0</v>
      </c>
      <c r="H23" s="29">
        <f>SUM(H22:H22)</f>
        <v>1325.7</v>
      </c>
      <c r="I23" s="20"/>
      <c r="J23" s="20"/>
      <c r="K23" s="20"/>
      <c r="L23" s="20"/>
      <c r="M23" s="20"/>
      <c r="N23" s="20"/>
      <c r="O23" s="20"/>
      <c r="P23" s="20"/>
    </row>
    <row r="24" spans="1:14" s="35" customFormat="1" ht="12.75">
      <c r="A24" s="31"/>
      <c r="B24" s="32"/>
      <c r="C24" s="32" t="s">
        <v>20</v>
      </c>
      <c r="D24" s="33">
        <f>D23</f>
        <v>1325.7</v>
      </c>
      <c r="E24" s="33">
        <f>E23</f>
        <v>0</v>
      </c>
      <c r="F24" s="34">
        <f>F23</f>
        <v>0</v>
      </c>
      <c r="G24" s="34">
        <f>G23</f>
        <v>0</v>
      </c>
      <c r="H24" s="33">
        <f>H23</f>
        <v>1325.7</v>
      </c>
      <c r="I24" s="20"/>
      <c r="J24" s="20"/>
      <c r="K24" s="20"/>
      <c r="L24" s="20"/>
      <c r="M24" s="20"/>
      <c r="N24" s="20"/>
    </row>
    <row r="25" spans="1:8" s="20" customFormat="1" ht="15" customHeight="1">
      <c r="A25" s="72" t="s">
        <v>21</v>
      </c>
      <c r="B25" s="72"/>
      <c r="C25" s="72"/>
      <c r="D25" s="72"/>
      <c r="E25" s="72"/>
      <c r="F25" s="72"/>
      <c r="G25" s="72"/>
      <c r="H25" s="72"/>
    </row>
    <row r="26" spans="1:8" s="20" customFormat="1" ht="26.25">
      <c r="A26" s="21" t="s">
        <v>22</v>
      </c>
      <c r="B26" s="36" t="s">
        <v>23</v>
      </c>
      <c r="C26" s="23" t="s">
        <v>24</v>
      </c>
      <c r="D26" s="49">
        <f>D24*0.024</f>
        <v>31.8168</v>
      </c>
      <c r="E26" s="50"/>
      <c r="F26" s="22"/>
      <c r="G26" s="22"/>
      <c r="H26" s="37">
        <f>SUM(D26:G26)</f>
        <v>31.8168</v>
      </c>
    </row>
    <row r="27" spans="1:16" s="30" customFormat="1" ht="13.5" customHeight="1">
      <c r="A27" s="27"/>
      <c r="B27" s="28"/>
      <c r="C27" s="28" t="s">
        <v>25</v>
      </c>
      <c r="D27" s="29">
        <f>D26</f>
        <v>31.8168</v>
      </c>
      <c r="E27" s="29">
        <f>E26</f>
        <v>0</v>
      </c>
      <c r="F27" s="29">
        <f>F26</f>
        <v>0</v>
      </c>
      <c r="G27" s="29">
        <f>G26</f>
        <v>0</v>
      </c>
      <c r="H27" s="29">
        <f>H26</f>
        <v>31.8168</v>
      </c>
      <c r="I27" s="20"/>
      <c r="J27" s="20"/>
      <c r="K27" s="20"/>
      <c r="L27" s="20"/>
      <c r="M27" s="20"/>
      <c r="N27" s="20"/>
      <c r="O27" s="20"/>
      <c r="P27" s="20"/>
    </row>
    <row r="28" spans="1:15" s="35" customFormat="1" ht="12.75">
      <c r="A28" s="31"/>
      <c r="B28" s="32"/>
      <c r="C28" s="32" t="s">
        <v>26</v>
      </c>
      <c r="D28" s="33">
        <f>D24+D27</f>
        <v>1357.5168</v>
      </c>
      <c r="E28" s="34">
        <f>E23+E27</f>
        <v>0</v>
      </c>
      <c r="F28" s="34">
        <f>F23</f>
        <v>0</v>
      </c>
      <c r="G28" s="34">
        <f>G23</f>
        <v>0</v>
      </c>
      <c r="H28" s="33">
        <f>SUM(D28:G28)</f>
        <v>1357.5168</v>
      </c>
      <c r="I28" s="20"/>
      <c r="J28" s="20"/>
      <c r="K28" s="20"/>
      <c r="L28" s="20"/>
      <c r="M28" s="20"/>
      <c r="N28" s="20"/>
      <c r="O28" s="20"/>
    </row>
    <row r="29" spans="1:8" s="20" customFormat="1" ht="15" customHeight="1">
      <c r="A29" s="72" t="s">
        <v>27</v>
      </c>
      <c r="B29" s="72"/>
      <c r="C29" s="72"/>
      <c r="D29" s="72"/>
      <c r="E29" s="72"/>
      <c r="F29" s="72"/>
      <c r="G29" s="72"/>
      <c r="H29" s="72"/>
    </row>
    <row r="30" spans="1:8" s="20" customFormat="1" ht="26.25">
      <c r="A30" s="21" t="s">
        <v>28</v>
      </c>
      <c r="B30" s="36" t="s">
        <v>29</v>
      </c>
      <c r="C30" s="23" t="s">
        <v>30</v>
      </c>
      <c r="D30" s="49">
        <f>D28*0.1287</f>
        <v>174.71241216</v>
      </c>
      <c r="E30" s="50"/>
      <c r="F30" s="38"/>
      <c r="G30" s="37"/>
      <c r="H30" s="37">
        <f>D30+E30</f>
        <v>174.71241216</v>
      </c>
    </row>
    <row r="31" spans="1:8" s="20" customFormat="1" ht="35.25" customHeight="1" hidden="1">
      <c r="A31" s="21" t="s">
        <v>31</v>
      </c>
      <c r="B31" s="36" t="s">
        <v>32</v>
      </c>
      <c r="C31" s="23" t="s">
        <v>33</v>
      </c>
      <c r="D31" s="49"/>
      <c r="E31" s="50"/>
      <c r="F31" s="38"/>
      <c r="G31" s="37"/>
      <c r="H31" s="37">
        <f>D31+E31</f>
        <v>0</v>
      </c>
    </row>
    <row r="32" spans="1:16" s="30" customFormat="1" ht="12.75">
      <c r="A32" s="27"/>
      <c r="B32" s="28"/>
      <c r="C32" s="39" t="s">
        <v>34</v>
      </c>
      <c r="D32" s="29">
        <f>SUM(D30:D31)</f>
        <v>174.71241216</v>
      </c>
      <c r="E32" s="29">
        <f>SUM(E30:E31)</f>
        <v>0</v>
      </c>
      <c r="F32" s="29">
        <f>SUM(F30:F31)</f>
        <v>0</v>
      </c>
      <c r="G32" s="29">
        <f>SUM(G30:G31)</f>
        <v>0</v>
      </c>
      <c r="H32" s="29">
        <f>D32+E32+F32+G32</f>
        <v>174.71241216</v>
      </c>
      <c r="I32" s="20"/>
      <c r="J32" s="20"/>
      <c r="K32" s="20"/>
      <c r="L32" s="20"/>
      <c r="M32" s="20"/>
      <c r="N32" s="20"/>
      <c r="O32" s="20"/>
      <c r="P32" s="20"/>
    </row>
    <row r="33" spans="1:9" s="35" customFormat="1" ht="12.75">
      <c r="A33" s="31"/>
      <c r="B33" s="32"/>
      <c r="C33" s="32" t="s">
        <v>35</v>
      </c>
      <c r="D33" s="33">
        <f>D28+D32</f>
        <v>1532.22921216</v>
      </c>
      <c r="E33" s="34">
        <f>E32+E28</f>
        <v>0</v>
      </c>
      <c r="F33" s="34">
        <f>F28</f>
        <v>0</v>
      </c>
      <c r="G33" s="33">
        <f>G32</f>
        <v>0</v>
      </c>
      <c r="H33" s="33">
        <f>H28+H32</f>
        <v>1532.22921216</v>
      </c>
      <c r="I33" s="20"/>
    </row>
    <row r="34" spans="1:9" s="35" customFormat="1" ht="15" customHeight="1">
      <c r="A34" s="69" t="s">
        <v>36</v>
      </c>
      <c r="B34" s="69"/>
      <c r="C34" s="69"/>
      <c r="D34" s="69"/>
      <c r="E34" s="69"/>
      <c r="F34" s="69"/>
      <c r="G34" s="69"/>
      <c r="H34" s="69"/>
      <c r="I34" s="20"/>
    </row>
    <row r="35" spans="1:8" s="20" customFormat="1" ht="26.25">
      <c r="A35" s="21" t="s">
        <v>37</v>
      </c>
      <c r="B35" s="40" t="s">
        <v>38</v>
      </c>
      <c r="C35" s="23" t="s">
        <v>50</v>
      </c>
      <c r="D35" s="49">
        <f>D33*0.03</f>
        <v>45.9668763648</v>
      </c>
      <c r="E35" s="50"/>
      <c r="F35" s="50"/>
      <c r="G35" s="49"/>
      <c r="H35" s="37">
        <f>H33*0.03</f>
        <v>45.9668763648</v>
      </c>
    </row>
    <row r="36" spans="1:9" s="20" customFormat="1" ht="12.75">
      <c r="A36" s="21"/>
      <c r="B36" s="22"/>
      <c r="C36" s="41" t="s">
        <v>39</v>
      </c>
      <c r="D36" s="37">
        <f>D33+D35</f>
        <v>1578.1960885248002</v>
      </c>
      <c r="E36" s="38">
        <f>E33+E35</f>
        <v>0</v>
      </c>
      <c r="F36" s="38">
        <f>F33+F35</f>
        <v>0</v>
      </c>
      <c r="G36" s="37">
        <f>G33+G35</f>
        <v>0</v>
      </c>
      <c r="H36" s="37">
        <f>SUM(D36:G36)</f>
        <v>1578.1960885248002</v>
      </c>
      <c r="I36" s="42"/>
    </row>
    <row r="37" spans="1:8" s="20" customFormat="1" ht="12.75">
      <c r="A37" s="21" t="s">
        <v>40</v>
      </c>
      <c r="B37" s="22"/>
      <c r="C37" s="23" t="s">
        <v>41</v>
      </c>
      <c r="D37" s="26">
        <f>D36*0.18</f>
        <v>284.075295934464</v>
      </c>
      <c r="E37" s="43">
        <f>E36</f>
        <v>0</v>
      </c>
      <c r="F37" s="43">
        <f>F36</f>
        <v>0</v>
      </c>
      <c r="G37" s="26">
        <f>G36</f>
        <v>0</v>
      </c>
      <c r="H37" s="26">
        <f>D37</f>
        <v>284.075295934464</v>
      </c>
    </row>
    <row r="38" spans="1:9" s="35" customFormat="1" ht="15" customHeight="1">
      <c r="A38" s="31"/>
      <c r="B38" s="32"/>
      <c r="C38" s="44" t="s">
        <v>53</v>
      </c>
      <c r="D38" s="45">
        <f>D36+D37</f>
        <v>1862.2713844592643</v>
      </c>
      <c r="E38" s="46">
        <f>E36+E37</f>
        <v>0</v>
      </c>
      <c r="F38" s="46">
        <f>F36+F37</f>
        <v>0</v>
      </c>
      <c r="G38" s="45">
        <f>G36+G37</f>
        <v>0</v>
      </c>
      <c r="H38" s="48">
        <f>SUM(D38:G38)</f>
        <v>1862.2713844592643</v>
      </c>
      <c r="I38" s="42"/>
    </row>
    <row r="39" spans="1:8" ht="12.75">
      <c r="A39" s="47"/>
      <c r="B39" s="70"/>
      <c r="C39" s="70"/>
      <c r="D39" s="70"/>
      <c r="E39" s="71"/>
      <c r="F39" s="71"/>
      <c r="G39" s="71"/>
      <c r="H39" s="71"/>
    </row>
    <row r="40" spans="1:8" ht="15">
      <c r="A40" s="51"/>
      <c r="B40" s="68" t="s">
        <v>44</v>
      </c>
      <c r="C40" s="68"/>
      <c r="D40" s="52"/>
      <c r="E40" s="53" t="s">
        <v>45</v>
      </c>
      <c r="F40" s="54"/>
      <c r="G40" s="54"/>
      <c r="H40" s="54"/>
    </row>
    <row r="41" spans="1:8" ht="15">
      <c r="A41" s="47"/>
      <c r="B41" s="58"/>
      <c r="C41" s="58"/>
      <c r="D41" s="58"/>
      <c r="E41" s="59"/>
      <c r="F41" s="57"/>
      <c r="G41" s="57"/>
      <c r="H41" s="57"/>
    </row>
    <row r="42" spans="1:8" ht="15">
      <c r="A42" s="51"/>
      <c r="B42" s="55" t="s">
        <v>51</v>
      </c>
      <c r="C42" s="55"/>
      <c r="D42" s="55"/>
      <c r="E42" s="55" t="s">
        <v>47</v>
      </c>
      <c r="F42" s="54"/>
      <c r="G42" s="54"/>
      <c r="H42" s="54"/>
    </row>
    <row r="43" spans="1:8" ht="15">
      <c r="A43" s="47"/>
      <c r="B43" s="58"/>
      <c r="C43" s="60"/>
      <c r="D43" s="58"/>
      <c r="E43" s="59"/>
      <c r="F43" s="57"/>
      <c r="G43" s="57"/>
      <c r="H43" s="57"/>
    </row>
    <row r="44" spans="1:8" ht="15">
      <c r="A44" s="51"/>
      <c r="B44" s="55" t="s">
        <v>49</v>
      </c>
      <c r="C44" s="55"/>
      <c r="D44" s="55"/>
      <c r="E44" s="55" t="s">
        <v>46</v>
      </c>
      <c r="F44" s="51"/>
      <c r="G44" s="51"/>
      <c r="H44" s="51"/>
    </row>
    <row r="45" spans="1:8" ht="15">
      <c r="A45" s="47"/>
      <c r="B45" s="56"/>
      <c r="C45" s="56"/>
      <c r="D45" s="56"/>
      <c r="E45" s="56"/>
      <c r="F45" s="47"/>
      <c r="G45" s="47"/>
      <c r="H45" s="47"/>
    </row>
    <row r="46" spans="1:8" ht="12.75">
      <c r="A46" s="51"/>
      <c r="F46" s="51"/>
      <c r="G46" s="51"/>
      <c r="H46" s="51"/>
    </row>
  </sheetData>
  <sheetProtection selectLockedCells="1" selectUnlockedCells="1"/>
  <mergeCells count="21">
    <mergeCell ref="A29:H29"/>
    <mergeCell ref="B12:G12"/>
    <mergeCell ref="B14:H14"/>
    <mergeCell ref="B15:G15"/>
    <mergeCell ref="H18:H19"/>
    <mergeCell ref="A21:H21"/>
    <mergeCell ref="A25:H25"/>
    <mergeCell ref="A17:G17"/>
    <mergeCell ref="A18:A19"/>
    <mergeCell ref="B18:B19"/>
    <mergeCell ref="B40:C40"/>
    <mergeCell ref="A34:H34"/>
    <mergeCell ref="B39:D39"/>
    <mergeCell ref="E39:H39"/>
    <mergeCell ref="C18:C19"/>
    <mergeCell ref="D18:G18"/>
    <mergeCell ref="A9:H9"/>
    <mergeCell ref="B2:G2"/>
    <mergeCell ref="B3:G3"/>
    <mergeCell ref="A7:C7"/>
    <mergeCell ref="A8:H8"/>
  </mergeCells>
  <printOptions/>
  <pageMargins left="0.75" right="0.4701388888888889" top="0.63" bottom="0.5097222222222222" header="0.5118055555555555" footer="0.511805555555555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408:I408"/>
  <sheetViews>
    <sheetView view="pageBreakPreview" zoomScaleSheetLayoutView="100" zoomScalePageLayoutView="0" workbookViewId="0" topLeftCell="A1">
      <selection activeCell="A1" sqref="A1"/>
    </sheetView>
  </sheetViews>
  <sheetFormatPr defaultColWidth="12.75390625" defaultRowHeight="12.75"/>
  <sheetData>
    <row r="408" ht="12.75">
      <c r="I408">
        <v>81175.59136680001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I1907:I1907"/>
  <sheetViews>
    <sheetView view="pageBreakPreview" zoomScaleSheetLayoutView="100" zoomScalePageLayoutView="0" workbookViewId="0" topLeftCell="A1">
      <selection activeCell="A1" sqref="A1"/>
    </sheetView>
  </sheetViews>
  <sheetFormatPr defaultColWidth="12.75390625" defaultRowHeight="12.75"/>
  <sheetData>
    <row r="1907" ht="12.75">
      <c r="I1907">
        <v>12464.707081199998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I1041:I1041"/>
  <sheetViews>
    <sheetView view="pageBreakPreview" zoomScaleSheetLayoutView="100" zoomScalePageLayoutView="0" workbookViewId="0" topLeftCell="A1">
      <selection activeCell="A1" sqref="A1"/>
    </sheetView>
  </sheetViews>
  <sheetFormatPr defaultColWidth="12.75390625" defaultRowHeight="12.75"/>
  <sheetData>
    <row r="1041" ht="12.75">
      <c r="I1041">
        <v>626.2651079999999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946:I946"/>
  <sheetViews>
    <sheetView view="pageBreakPreview" zoomScaleSheetLayoutView="100" zoomScalePageLayoutView="0" workbookViewId="0" topLeftCell="A1">
      <selection activeCell="A1" sqref="A1"/>
    </sheetView>
  </sheetViews>
  <sheetFormatPr defaultColWidth="12.75390625" defaultRowHeight="12.75"/>
  <sheetData>
    <row r="946" ht="12.75">
      <c r="I946">
        <v>5160.3515436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I1687:I1687"/>
  <sheetViews>
    <sheetView view="pageBreakPreview" zoomScaleSheetLayoutView="100" zoomScalePageLayoutView="0" workbookViewId="0" topLeftCell="A1">
      <selection activeCell="A1" sqref="A1"/>
    </sheetView>
  </sheetViews>
  <sheetFormatPr defaultColWidth="12.75390625" defaultRowHeight="12.75"/>
  <sheetData>
    <row r="1687" ht="12.75">
      <c r="I1687">
        <v>6215.9943012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I482:I482"/>
  <sheetViews>
    <sheetView view="pageBreakPreview" zoomScaleSheetLayoutView="100" zoomScalePageLayoutView="0" workbookViewId="0" topLeftCell="A1">
      <selection activeCell="A1" sqref="A1"/>
    </sheetView>
  </sheetViews>
  <sheetFormatPr defaultColWidth="12.75390625" defaultRowHeight="12.75"/>
  <sheetData>
    <row r="482" ht="12.75">
      <c r="I482">
        <v>5405.2537068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luba</cp:lastModifiedBy>
  <cp:lastPrinted>2013-09-18T02:57:12Z</cp:lastPrinted>
  <dcterms:created xsi:type="dcterms:W3CDTF">2013-08-07T22:58:53Z</dcterms:created>
  <dcterms:modified xsi:type="dcterms:W3CDTF">2013-09-19T02:18:14Z</dcterms:modified>
  <cp:category/>
  <cp:version/>
  <cp:contentType/>
  <cp:contentStatus/>
</cp:coreProperties>
</file>